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7. МП БГС 17-25 в ред. февраля\Постановление от 09.02.2024 №127\"/>
    </mc:Choice>
  </mc:AlternateContent>
  <xr:revisionPtr revIDLastSave="0" documentId="13_ncr:1_{E7ED3947-1C10-484F-BE7B-CB9AE9357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2" i="3" l="1"/>
  <c r="L89" i="3"/>
  <c r="L85" i="3"/>
  <c r="L82" i="3"/>
  <c r="L73" i="3"/>
  <c r="L69" i="3"/>
  <c r="G39" i="3" l="1"/>
  <c r="H39" i="3"/>
  <c r="I39" i="3"/>
  <c r="K39" i="3"/>
  <c r="N39" i="3"/>
  <c r="F39" i="3"/>
  <c r="N40" i="3"/>
  <c r="F40" i="3"/>
  <c r="K32" i="3"/>
  <c r="E32" i="3"/>
  <c r="L31" i="3"/>
  <c r="L30" i="3" s="1"/>
  <c r="K31" i="3"/>
  <c r="K30" i="3" s="1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74" i="3"/>
  <c r="L44" i="3"/>
  <c r="L78" i="3"/>
  <c r="L45" i="3"/>
  <c r="L70" i="3"/>
  <c r="L105" i="3"/>
  <c r="L98" i="3"/>
  <c r="L84" i="3"/>
  <c r="L43" i="3"/>
  <c r="L102" i="3"/>
  <c r="M98" i="3"/>
  <c r="N89" i="3"/>
  <c r="M91" i="3"/>
  <c r="M58" i="3"/>
  <c r="M46" i="3"/>
  <c r="M39" i="3" s="1"/>
  <c r="M45" i="3"/>
  <c r="M44" i="3"/>
  <c r="M40" i="3" s="1"/>
  <c r="L40" i="3" l="1"/>
  <c r="E31" i="3"/>
  <c r="E30" i="3" s="1"/>
  <c r="E28" i="3"/>
  <c r="E27" i="3" s="1"/>
  <c r="K27" i="3"/>
  <c r="M102" i="3" l="1"/>
  <c r="M101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106" i="3" s="1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K40" i="3" l="1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E60" i="3"/>
  <c r="N107" i="3"/>
  <c r="N111" i="3" s="1"/>
  <c r="L107" i="3"/>
  <c r="L111" i="3" s="1"/>
  <c r="K114" i="3"/>
  <c r="E33" i="3"/>
  <c r="K75" i="3"/>
  <c r="H93" i="3"/>
  <c r="F80" i="3"/>
  <c r="N47" i="3"/>
  <c r="G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J109" i="3" s="1"/>
  <c r="J114" i="3" s="1"/>
  <c r="I109" i="3"/>
  <c r="I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K93" i="3" s="1"/>
  <c r="E98" i="3"/>
  <c r="J107" i="3"/>
  <c r="J111" i="3" s="1"/>
  <c r="J93" i="3"/>
  <c r="H58" i="3"/>
  <c r="H49" i="3" l="1"/>
  <c r="H47" i="3" s="1"/>
  <c r="E47" i="3" s="1"/>
  <c r="E58" i="3"/>
  <c r="J106" i="3"/>
  <c r="J110" i="3"/>
  <c r="I82" i="3"/>
  <c r="I81" i="3" s="1"/>
  <c r="E49" i="3" l="1"/>
  <c r="I107" i="3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/>
  <c r="G113" i="3" l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E82" i="3"/>
  <c r="G80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E95" i="3"/>
  <c r="G93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E64" i="3"/>
  <c r="E61" i="3" s="1"/>
  <c r="F94" i="3"/>
  <c r="F107" i="3" s="1"/>
  <c r="F111" i="3" s="1"/>
  <c r="F99" i="3"/>
  <c r="G99" i="3"/>
  <c r="I99" i="3"/>
  <c r="G38" i="3"/>
  <c r="E38" i="3" s="1"/>
  <c r="E40" i="3"/>
  <c r="G107" i="3" l="1"/>
  <c r="G111" i="3" s="1"/>
  <c r="G110" i="3" s="1"/>
  <c r="F106" i="3"/>
  <c r="E107" i="3"/>
  <c r="F93" i="3"/>
  <c r="E93" i="3" s="1"/>
  <c r="E94" i="3"/>
  <c r="E100" i="3"/>
  <c r="H99" i="3"/>
  <c r="E99" i="3" s="1"/>
  <c r="G106" i="3" l="1"/>
  <c r="E106" i="3" s="1"/>
  <c r="E111" i="3"/>
  <c r="E110" i="3" s="1"/>
  <c r="F110" i="3" l="1"/>
</calcChain>
</file>

<file path=xl/sharedStrings.xml><?xml version="1.0" encoding="utf-8"?>
<sst xmlns="http://schemas.openxmlformats.org/spreadsheetml/2006/main" count="343" uniqueCount="179">
  <si>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</si>
  <si>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</si>
  <si>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</si>
  <si>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</si>
  <si>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</si>
  <si>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</si>
  <si>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</si>
  <si>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</si>
  <si>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</si>
  <si>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</si>
  <si>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</si>
  <si>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</si>
  <si>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</si>
  <si>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</si>
  <si>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</si>
  <si>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</si>
  <si>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</si>
  <si>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</si>
  <si>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</si>
  <si>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</si>
  <si>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</si>
  <si>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</si>
  <si>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</si>
  <si>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</si>
  <si>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</si>
  <si>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</si>
  <si>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</si>
  <si>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</si>
  <si>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</si>
  <si>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</si>
  <si>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</si>
  <si>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</si>
  <si>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</si>
  <si>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</si>
  <si>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</si>
  <si>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</si>
  <si>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</si>
  <si>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</si>
  <si>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</si>
  <si>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</si>
  <si>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</si>
  <si>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</si>
  <si>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</si>
  <si>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</si>
  <si>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</si>
  <si>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</si>
  <si>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</si>
  <si>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</si>
  <si>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</si>
  <si>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</si>
  <si>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</si>
  <si>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</si>
  <si>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</si>
  <si>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</si>
  <si>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</si>
  <si>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</si>
  <si>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</si>
  <si>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</si>
  <si>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</si>
  <si>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</si>
  <si>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</si>
  <si>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</si>
  <si>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</si>
  <si>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</si>
  <si>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</si>
  <si>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</si>
  <si>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</si>
  <si>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</si>
  <si>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</si>
  <si>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</si>
  <si>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</si>
  <si>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</si>
  <si>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</si>
  <si>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</si>
  <si>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</si>
  <si>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</si>
  <si>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</si>
  <si>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</si>
  <si>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</si>
  <si>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</si>
  <si>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</si>
  <si>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</si>
  <si>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</si>
  <si>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</si>
  <si>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</si>
  <si>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</si>
  <si>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</si>
  <si>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</si>
  <si>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</si>
  <si>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</si>
  <si>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</si>
  <si>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</si>
  <si>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</si>
  <si>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</si>
  <si>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</si>
  <si>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</si>
  <si>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</si>
  <si>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</si>
  <si>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</si>
  <si>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</si>
  <si>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</si>
  <si>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</si>
  <si>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</si>
  <si>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</si>
  <si>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</si>
  <si>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</si>
  <si>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</si>
  <si>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</si>
  <si>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</si>
  <si>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</si>
  <si>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</si>
  <si>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</si>
  <si>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</si>
  <si>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</si>
  <si>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</si>
  <si>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</si>
  <si>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</si>
  <si>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</si>
  <si>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</si>
  <si>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</si>
  <si>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</si>
  <si>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</si>
  <si>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</si>
  <si>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</si>
  <si>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</si>
  <si>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</si>
  <si>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</si>
  <si>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</si>
  <si>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</si>
  <si>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</si>
  <si>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</si>
  <si>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</si>
  <si>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</si>
  <si>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</si>
  <si>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</si>
  <si>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</si>
  <si>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</si>
  <si>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</si>
  <si>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</si>
  <si>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</si>
  <si>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</si>
  <si>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</si>
  <si>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</si>
  <si>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</si>
  <si>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</si>
  <si>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</si>
  <si>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</si>
  <si>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</si>
  <si>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</si>
  <si>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</si>
  <si>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</si>
  <si>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</si>
  <si>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</si>
  <si>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</si>
  <si>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</si>
  <si>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</si>
  <si>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</si>
  <si>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</si>
  <si>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</si>
  <si>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</si>
  <si>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</si>
  <si>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</si>
  <si>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</si>
  <si>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</si>
  <si>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</si>
  <si>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</si>
  <si>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</si>
  <si>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</si>
  <si>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</si>
  <si>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</si>
  <si>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</si>
  <si>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</si>
  <si>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</si>
  <si>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</si>
  <si>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</si>
  <si>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</si>
  <si>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</si>
  <si>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</si>
  <si>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№1
к постановлению администрации
МО Сертолово
от 09.02.2024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</si>
</sst>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B5" zoomScaleNormal="100" zoomScaleSheetLayoutView="100" workbookViewId="0">
      <pane ySplit="13" topLeftCell="A18" activePane="bottomLeft" state="frozen"/>
      <selection activeCell="A5" sqref="A5"/>
      <selection pane="bottomLeft" activeCell="M9" sqref="M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28" t="s">
        <v>44</v>
      </c>
      <c r="H1" s="128"/>
      <c r="I1" s="128"/>
      <c r="J1" s="128"/>
      <c r="K1" s="128"/>
      <c r="L1" s="128"/>
      <c r="M1" s="128"/>
      <c r="N1" s="128"/>
      <c r="O1" s="128"/>
      <c r="P1" s="128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28" t="s">
        <v>42</v>
      </c>
      <c r="H2" s="128"/>
      <c r="I2" s="128"/>
      <c r="J2" s="128"/>
      <c r="K2" s="128"/>
      <c r="L2" s="128"/>
      <c r="M2" s="128"/>
      <c r="N2" s="128"/>
      <c r="O2" s="128"/>
      <c r="P2" s="128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28" t="s">
        <v>43</v>
      </c>
      <c r="H3" s="128"/>
      <c r="I3" s="128"/>
      <c r="J3" s="128"/>
      <c r="K3" s="128"/>
      <c r="L3" s="128"/>
      <c r="M3" s="128"/>
      <c r="N3" s="128"/>
      <c r="O3" s="128"/>
      <c r="P3" s="128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28" t="s">
        <v>72</v>
      </c>
      <c r="H4" s="129"/>
      <c r="I4" s="129"/>
      <c r="J4" s="129"/>
      <c r="K4" s="129"/>
      <c r="L4" s="129"/>
      <c r="M4" s="129"/>
      <c r="N4" s="129"/>
      <c r="O4" s="129"/>
      <c r="P4" s="129"/>
      <c r="Q4" s="5"/>
    </row>
    <row r="5" spans="1:17" ht="18.7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134" t="s">
        <v>178</v>
      </c>
      <c r="N5" s="135"/>
      <c r="O5" s="135"/>
      <c r="P5" s="135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135"/>
      <c r="N6" s="135"/>
      <c r="O6" s="135"/>
      <c r="P6" s="135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135"/>
      <c r="N7" s="135"/>
      <c r="O7" s="135"/>
      <c r="P7" s="135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135"/>
      <c r="N8" s="135"/>
      <c r="O8" s="135"/>
      <c r="P8" s="135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6"/>
      <c r="N9" s="96"/>
      <c r="O9" s="96"/>
      <c r="P9" s="96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30" t="s">
        <v>90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7" s="6" customFormat="1" ht="16.5" customHeight="1" x14ac:dyDescent="0.3">
      <c r="A12" s="130" t="s">
        <v>154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7" ht="15" customHeight="1" x14ac:dyDescent="0.3">
      <c r="A13" s="130" t="s">
        <v>163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7" ht="15.75" customHeight="1" x14ac:dyDescent="0.3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7" ht="27.75" customHeight="1" x14ac:dyDescent="0.2">
      <c r="A15" s="126" t="s">
        <v>0</v>
      </c>
      <c r="B15" s="132" t="s">
        <v>86</v>
      </c>
      <c r="C15" s="126" t="s">
        <v>15</v>
      </c>
      <c r="D15" s="131" t="s">
        <v>14</v>
      </c>
      <c r="E15" s="126" t="s">
        <v>17</v>
      </c>
      <c r="F15" s="131" t="s">
        <v>1</v>
      </c>
      <c r="G15" s="133"/>
      <c r="H15" s="133"/>
      <c r="I15" s="133"/>
      <c r="J15" s="133"/>
      <c r="K15" s="133"/>
      <c r="L15" s="133"/>
      <c r="M15" s="133"/>
      <c r="N15" s="132"/>
      <c r="O15" s="131" t="s">
        <v>87</v>
      </c>
      <c r="P15" s="107" t="s">
        <v>147</v>
      </c>
      <c r="Q15" s="13"/>
    </row>
    <row r="16" spans="1:17" ht="27.75" customHeight="1" x14ac:dyDescent="0.2">
      <c r="A16" s="126"/>
      <c r="B16" s="132"/>
      <c r="C16" s="126"/>
      <c r="D16" s="131"/>
      <c r="E16" s="126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1"/>
      <c r="P16" s="108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97" t="s">
        <v>88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  <c r="Q18" s="13"/>
    </row>
    <row r="19" spans="1:17" ht="24" x14ac:dyDescent="0.2">
      <c r="A19" s="109" t="s">
        <v>139</v>
      </c>
      <c r="B19" s="117" t="s">
        <v>89</v>
      </c>
      <c r="C19" s="69" t="s">
        <v>94</v>
      </c>
      <c r="D19" s="109" t="s">
        <v>155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109"/>
      <c r="P19" s="117"/>
      <c r="Q19" s="13"/>
    </row>
    <row r="20" spans="1:17" ht="24" x14ac:dyDescent="0.2">
      <c r="A20" s="110"/>
      <c r="B20" s="127"/>
      <c r="C20" s="69" t="s">
        <v>92</v>
      </c>
      <c r="D20" s="110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110"/>
      <c r="P20" s="127"/>
      <c r="Q20" s="13"/>
    </row>
    <row r="21" spans="1:17" ht="24" x14ac:dyDescent="0.2">
      <c r="A21" s="110"/>
      <c r="B21" s="127"/>
      <c r="C21" s="69" t="s">
        <v>93</v>
      </c>
      <c r="D21" s="110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110"/>
      <c r="P21" s="127"/>
      <c r="Q21" s="13"/>
    </row>
    <row r="22" spans="1:17" ht="24" x14ac:dyDescent="0.2">
      <c r="A22" s="111"/>
      <c r="B22" s="118"/>
      <c r="C22" s="69" t="s">
        <v>19</v>
      </c>
      <c r="D22" s="111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111"/>
      <c r="P22" s="118"/>
      <c r="Q22" s="13"/>
    </row>
    <row r="23" spans="1:17" ht="24" x14ac:dyDescent="0.2">
      <c r="A23" s="122" t="s">
        <v>2</v>
      </c>
      <c r="B23" s="103" t="s">
        <v>91</v>
      </c>
      <c r="C23" s="14" t="s">
        <v>94</v>
      </c>
      <c r="D23" s="107" t="s">
        <v>155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03" t="s">
        <v>77</v>
      </c>
      <c r="P23" s="103" t="s">
        <v>95</v>
      </c>
      <c r="Q23" s="13"/>
    </row>
    <row r="24" spans="1:17" ht="24" x14ac:dyDescent="0.2">
      <c r="A24" s="123"/>
      <c r="B24" s="119"/>
      <c r="C24" s="14" t="s">
        <v>92</v>
      </c>
      <c r="D24" s="125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19"/>
      <c r="P24" s="119"/>
      <c r="Q24" s="13"/>
    </row>
    <row r="25" spans="1:17" ht="24" x14ac:dyDescent="0.2">
      <c r="A25" s="123"/>
      <c r="B25" s="119"/>
      <c r="C25" s="14" t="s">
        <v>93</v>
      </c>
      <c r="D25" s="125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19"/>
      <c r="P25" s="119"/>
      <c r="Q25" s="13"/>
    </row>
    <row r="26" spans="1:17" ht="24" x14ac:dyDescent="0.2">
      <c r="A26" s="124"/>
      <c r="B26" s="104"/>
      <c r="C26" s="14" t="s">
        <v>19</v>
      </c>
      <c r="D26" s="108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04"/>
      <c r="P26" s="104"/>
      <c r="Q26" s="13"/>
    </row>
    <row r="27" spans="1:17" ht="24" x14ac:dyDescent="0.2">
      <c r="A27" s="113" t="s">
        <v>140</v>
      </c>
      <c r="B27" s="112" t="s">
        <v>165</v>
      </c>
      <c r="C27" s="69" t="s">
        <v>94</v>
      </c>
      <c r="D27" s="114" t="s">
        <v>166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114"/>
      <c r="P27" s="109"/>
      <c r="Q27" s="13"/>
    </row>
    <row r="28" spans="1:17" ht="24" x14ac:dyDescent="0.2">
      <c r="A28" s="113"/>
      <c r="B28" s="112"/>
      <c r="C28" s="69" t="s">
        <v>93</v>
      </c>
      <c r="D28" s="114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114"/>
      <c r="P28" s="110"/>
      <c r="Q28" s="13"/>
    </row>
    <row r="29" spans="1:17" ht="24" x14ac:dyDescent="0.2">
      <c r="A29" s="113"/>
      <c r="B29" s="112"/>
      <c r="C29" s="69" t="s">
        <v>19</v>
      </c>
      <c r="D29" s="114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114"/>
      <c r="P29" s="111"/>
      <c r="Q29" s="13"/>
    </row>
    <row r="30" spans="1:17" ht="24" x14ac:dyDescent="0.2">
      <c r="A30" s="122" t="s">
        <v>3</v>
      </c>
      <c r="B30" s="103" t="s">
        <v>101</v>
      </c>
      <c r="C30" s="14" t="s">
        <v>94</v>
      </c>
      <c r="D30" s="126" t="s">
        <v>166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07" t="s">
        <v>77</v>
      </c>
      <c r="P30" s="103" t="s">
        <v>54</v>
      </c>
      <c r="Q30" s="13"/>
    </row>
    <row r="31" spans="1:17" ht="24" x14ac:dyDescent="0.2">
      <c r="A31" s="123"/>
      <c r="B31" s="119"/>
      <c r="C31" s="14" t="s">
        <v>93</v>
      </c>
      <c r="D31" s="126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25"/>
      <c r="P31" s="119"/>
      <c r="Q31" s="13"/>
    </row>
    <row r="32" spans="1:17" ht="24" x14ac:dyDescent="0.2">
      <c r="A32" s="124"/>
      <c r="B32" s="104"/>
      <c r="C32" s="14" t="s">
        <v>19</v>
      </c>
      <c r="D32" s="126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08"/>
      <c r="P32" s="104"/>
      <c r="Q32" s="13"/>
    </row>
    <row r="33" spans="1:21" ht="24" x14ac:dyDescent="0.2">
      <c r="A33" s="61"/>
      <c r="B33" s="78" t="s">
        <v>137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00"/>
      <c r="P33" s="100"/>
      <c r="Q33" s="13"/>
    </row>
    <row r="34" spans="1:21" x14ac:dyDescent="0.2">
      <c r="A34" s="61"/>
      <c r="B34" s="78" t="s">
        <v>92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01"/>
      <c r="P34" s="101"/>
      <c r="Q34" s="13"/>
    </row>
    <row r="35" spans="1:21" x14ac:dyDescent="0.2">
      <c r="A35" s="61"/>
      <c r="B35" s="78" t="s">
        <v>93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01"/>
      <c r="P35" s="101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02"/>
      <c r="P36" s="102"/>
      <c r="Q36" s="13"/>
    </row>
    <row r="37" spans="1:21" x14ac:dyDescent="0.2">
      <c r="A37" s="97" t="s">
        <v>96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13"/>
    </row>
    <row r="38" spans="1:21" ht="32.25" customHeight="1" x14ac:dyDescent="0.2">
      <c r="A38" s="114" t="s">
        <v>141</v>
      </c>
      <c r="B38" s="112" t="s">
        <v>98</v>
      </c>
      <c r="C38" s="69" t="s">
        <v>94</v>
      </c>
      <c r="D38" s="109" t="s">
        <v>97</v>
      </c>
      <c r="E38" s="70">
        <f>SUM(F38:N38)</f>
        <v>141198.79999999999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22605.9</v>
      </c>
      <c r="N38" s="70">
        <f t="shared" si="28"/>
        <v>8425.2999999999993</v>
      </c>
      <c r="O38" s="109"/>
      <c r="P38" s="109"/>
      <c r="Q38" s="13"/>
    </row>
    <row r="39" spans="1:21" ht="32.25" customHeight="1" x14ac:dyDescent="0.2">
      <c r="A39" s="114"/>
      <c r="B39" s="112"/>
      <c r="C39" s="69" t="s">
        <v>93</v>
      </c>
      <c r="D39" s="110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110"/>
      <c r="P39" s="110"/>
      <c r="Q39" s="13"/>
    </row>
    <row r="40" spans="1:21" ht="32.25" customHeight="1" x14ac:dyDescent="0.2">
      <c r="A40" s="114"/>
      <c r="B40" s="112"/>
      <c r="C40" s="69" t="s">
        <v>19</v>
      </c>
      <c r="D40" s="111"/>
      <c r="E40" s="70">
        <f>SUM(F40:N40)</f>
        <v>75441.899999999994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8544.6999999999989</v>
      </c>
      <c r="N40" s="71">
        <f t="shared" si="31"/>
        <v>8425.2999999999993</v>
      </c>
      <c r="O40" s="111"/>
      <c r="P40" s="111"/>
      <c r="Q40" s="13"/>
    </row>
    <row r="41" spans="1:21" ht="24" x14ac:dyDescent="0.2">
      <c r="A41" s="107" t="s">
        <v>4</v>
      </c>
      <c r="B41" s="103" t="s">
        <v>51</v>
      </c>
      <c r="C41" s="55" t="s">
        <v>18</v>
      </c>
      <c r="D41" s="107" t="s">
        <v>99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103" t="s">
        <v>77</v>
      </c>
      <c r="P41" s="103" t="s">
        <v>52</v>
      </c>
      <c r="Q41" s="13"/>
      <c r="R41" s="137"/>
      <c r="S41" s="137"/>
      <c r="T41" s="137"/>
      <c r="U41" s="137"/>
    </row>
    <row r="42" spans="1:21" ht="24" x14ac:dyDescent="0.2">
      <c r="A42" s="108"/>
      <c r="B42" s="104"/>
      <c r="C42" s="55" t="s">
        <v>93</v>
      </c>
      <c r="D42" s="108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04"/>
      <c r="P42" s="104"/>
      <c r="Q42" s="13"/>
      <c r="R42" s="10"/>
      <c r="S42" s="10"/>
      <c r="T42" s="10"/>
      <c r="U42" s="10"/>
    </row>
    <row r="43" spans="1:21" ht="36" x14ac:dyDescent="0.2">
      <c r="A43" s="14" t="s">
        <v>5</v>
      </c>
      <c r="B43" s="33" t="s">
        <v>55</v>
      </c>
      <c r="C43" s="55" t="s">
        <v>18</v>
      </c>
      <c r="D43" s="15" t="s">
        <v>100</v>
      </c>
      <c r="E43" s="16">
        <f t="shared" si="32"/>
        <v>4704.7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v>300</v>
      </c>
      <c r="N43" s="19">
        <v>340.7</v>
      </c>
      <c r="O43" s="79" t="s">
        <v>77</v>
      </c>
      <c r="P43" s="20" t="s">
        <v>53</v>
      </c>
      <c r="Q43" s="13"/>
      <c r="R43" s="137"/>
      <c r="S43" s="137"/>
      <c r="T43" s="137"/>
      <c r="U43" s="137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97</v>
      </c>
      <c r="E44" s="16">
        <f t="shared" si="32"/>
        <v>33167.700000000004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</f>
        <v>3403.9</v>
      </c>
      <c r="N44" s="19">
        <v>4204.1000000000004</v>
      </c>
      <c r="O44" s="54" t="s">
        <v>77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07" t="s">
        <v>104</v>
      </c>
      <c r="B45" s="103" t="s">
        <v>79</v>
      </c>
      <c r="C45" s="55" t="s">
        <v>18</v>
      </c>
      <c r="D45" s="107" t="s">
        <v>97</v>
      </c>
      <c r="E45" s="16">
        <f t="shared" si="32"/>
        <v>35543.800000000003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</f>
        <v>4840.7999999999993</v>
      </c>
      <c r="N45" s="18">
        <v>3880.5</v>
      </c>
      <c r="O45" s="103" t="s">
        <v>77</v>
      </c>
      <c r="P45" s="103" t="s">
        <v>80</v>
      </c>
      <c r="Q45" s="93"/>
      <c r="R45" s="10"/>
      <c r="S45" s="10"/>
      <c r="T45" s="10"/>
      <c r="U45" s="10"/>
    </row>
    <row r="46" spans="1:21" ht="24" x14ac:dyDescent="0.2">
      <c r="A46" s="108"/>
      <c r="B46" s="104"/>
      <c r="C46" s="14" t="s">
        <v>93</v>
      </c>
      <c r="D46" s="108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119"/>
      <c r="P46" s="104"/>
      <c r="Q46" s="13"/>
      <c r="R46" s="10"/>
      <c r="S46" s="10"/>
      <c r="T46" s="10"/>
      <c r="U46" s="10"/>
    </row>
    <row r="47" spans="1:21" ht="24" x14ac:dyDescent="0.2">
      <c r="A47" s="114" t="s">
        <v>142</v>
      </c>
      <c r="B47" s="112" t="s">
        <v>102</v>
      </c>
      <c r="C47" s="69" t="s">
        <v>94</v>
      </c>
      <c r="D47" s="109" t="s">
        <v>97</v>
      </c>
      <c r="E47" s="70">
        <f t="shared" ref="E47:E49" si="33">SUM(F47:N47)</f>
        <v>104683.59999999999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6776.9</v>
      </c>
      <c r="M47" s="70">
        <f t="shared" ref="M47:N47" si="40">SUM(M48:M49)</f>
        <v>713.2</v>
      </c>
      <c r="N47" s="70">
        <f t="shared" si="40"/>
        <v>294</v>
      </c>
      <c r="O47" s="109"/>
      <c r="P47" s="138"/>
      <c r="Q47" s="13"/>
      <c r="R47" s="10"/>
      <c r="S47" s="10"/>
      <c r="T47" s="10"/>
      <c r="U47" s="10"/>
    </row>
    <row r="48" spans="1:21" ht="24" x14ac:dyDescent="0.2">
      <c r="A48" s="114"/>
      <c r="B48" s="112"/>
      <c r="C48" s="69" t="s">
        <v>93</v>
      </c>
      <c r="D48" s="110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110"/>
      <c r="P48" s="110"/>
      <c r="Q48" s="13"/>
      <c r="R48" s="10"/>
      <c r="S48" s="10"/>
      <c r="T48" s="10"/>
      <c r="U48" s="10"/>
    </row>
    <row r="49" spans="1:21" ht="24" x14ac:dyDescent="0.2">
      <c r="A49" s="114"/>
      <c r="B49" s="112"/>
      <c r="C49" s="69" t="s">
        <v>19</v>
      </c>
      <c r="D49" s="111"/>
      <c r="E49" s="70">
        <f t="shared" si="33"/>
        <v>93910.499999999985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6776.9</v>
      </c>
      <c r="M49" s="71">
        <f t="shared" ref="M49" si="44">M50+M51+M52+M53+M54+M56+M58+M60</f>
        <v>713.2</v>
      </c>
      <c r="N49" s="71">
        <f t="shared" si="43"/>
        <v>294</v>
      </c>
      <c r="O49" s="111"/>
      <c r="P49" s="111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124</v>
      </c>
      <c r="C50" s="14" t="s">
        <v>18</v>
      </c>
      <c r="D50" s="15" t="s">
        <v>148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77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125</v>
      </c>
      <c r="C51" s="14" t="s">
        <v>18</v>
      </c>
      <c r="D51" s="15" t="s">
        <v>148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77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126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77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127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77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15" t="s">
        <v>143</v>
      </c>
      <c r="B54" s="103" t="s">
        <v>128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03" t="s">
        <v>77</v>
      </c>
      <c r="P54" s="103" t="s">
        <v>54</v>
      </c>
      <c r="Q54" s="13"/>
      <c r="R54" s="10"/>
      <c r="S54" s="10"/>
      <c r="T54" s="10"/>
      <c r="U54" s="10"/>
    </row>
    <row r="55" spans="1:21" ht="24" x14ac:dyDescent="0.2">
      <c r="A55" s="116"/>
      <c r="B55" s="104"/>
      <c r="C55" s="14" t="s">
        <v>93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04"/>
      <c r="P55" s="104"/>
      <c r="Q55" s="13"/>
      <c r="R55" s="10"/>
      <c r="S55" s="10"/>
      <c r="T55" s="10"/>
      <c r="U55" s="10"/>
    </row>
    <row r="56" spans="1:21" ht="24" x14ac:dyDescent="0.2">
      <c r="A56" s="115" t="s">
        <v>144</v>
      </c>
      <c r="B56" s="103" t="s">
        <v>78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03" t="s">
        <v>77</v>
      </c>
      <c r="P56" s="103" t="s">
        <v>54</v>
      </c>
      <c r="Q56" s="13"/>
    </row>
    <row r="57" spans="1:21" ht="24" x14ac:dyDescent="0.2">
      <c r="A57" s="116"/>
      <c r="B57" s="104"/>
      <c r="C57" s="14" t="s">
        <v>93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04"/>
      <c r="P57" s="104"/>
      <c r="Q57" s="13"/>
    </row>
    <row r="58" spans="1:21" ht="24" x14ac:dyDescent="0.2">
      <c r="A58" s="105" t="s">
        <v>145</v>
      </c>
      <c r="B58" s="103" t="s">
        <v>83</v>
      </c>
      <c r="C58" s="14" t="s">
        <v>18</v>
      </c>
      <c r="D58" s="145" t="s">
        <v>164</v>
      </c>
      <c r="E58" s="16">
        <f t="shared" si="45"/>
        <v>39605.399999999994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v>6776.9</v>
      </c>
      <c r="M58" s="25">
        <f>280+200+233.2</f>
        <v>713.2</v>
      </c>
      <c r="N58" s="25">
        <v>294</v>
      </c>
      <c r="O58" s="103" t="s">
        <v>77</v>
      </c>
      <c r="P58" s="103" t="s">
        <v>54</v>
      </c>
      <c r="Q58" s="13"/>
    </row>
    <row r="59" spans="1:21" ht="24" x14ac:dyDescent="0.2">
      <c r="A59" s="106"/>
      <c r="B59" s="104"/>
      <c r="C59" s="14" t="s">
        <v>93</v>
      </c>
      <c r="D59" s="146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04"/>
      <c r="P59" s="104"/>
      <c r="Q59" s="13"/>
    </row>
    <row r="60" spans="1:21" ht="60" x14ac:dyDescent="0.2">
      <c r="A60" s="58" t="s">
        <v>146</v>
      </c>
      <c r="B60" s="20" t="s">
        <v>74</v>
      </c>
      <c r="C60" s="14" t="s">
        <v>19</v>
      </c>
      <c r="D60" s="31" t="s">
        <v>103</v>
      </c>
      <c r="E60" s="16">
        <f t="shared" si="45"/>
        <v>2948.4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0</v>
      </c>
      <c r="N60" s="18">
        <v>0</v>
      </c>
      <c r="O60" s="20" t="s">
        <v>77</v>
      </c>
      <c r="P60" s="20" t="s">
        <v>75</v>
      </c>
      <c r="Q60" s="13"/>
    </row>
    <row r="61" spans="1:21" ht="24" x14ac:dyDescent="0.2">
      <c r="A61" s="139" t="s">
        <v>130</v>
      </c>
      <c r="B61" s="142" t="s">
        <v>136</v>
      </c>
      <c r="C61" s="69" t="s">
        <v>105</v>
      </c>
      <c r="D61" s="109" t="s">
        <v>97</v>
      </c>
      <c r="E61" s="70">
        <f>E64+E62+E63</f>
        <v>281014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24333.799999999996</v>
      </c>
      <c r="M61" s="72">
        <f t="shared" ref="M61" si="47">SUM(M62:M64)</f>
        <v>15329.1</v>
      </c>
      <c r="N61" s="72">
        <f t="shared" si="46"/>
        <v>18236</v>
      </c>
      <c r="O61" s="109"/>
      <c r="P61" s="117"/>
      <c r="Q61" s="13"/>
    </row>
    <row r="62" spans="1:21" ht="24" x14ac:dyDescent="0.2">
      <c r="A62" s="140"/>
      <c r="B62" s="143"/>
      <c r="C62" s="69" t="s">
        <v>93</v>
      </c>
      <c r="D62" s="110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110"/>
      <c r="P62" s="127"/>
      <c r="Q62" s="13"/>
    </row>
    <row r="63" spans="1:21" ht="48" x14ac:dyDescent="0.2">
      <c r="A63" s="140"/>
      <c r="B63" s="143"/>
      <c r="C63" s="69" t="s">
        <v>65</v>
      </c>
      <c r="D63" s="110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110"/>
      <c r="P63" s="127"/>
      <c r="Q63" s="13"/>
    </row>
    <row r="64" spans="1:21" ht="24" x14ac:dyDescent="0.2">
      <c r="A64" s="141"/>
      <c r="B64" s="144"/>
      <c r="C64" s="69" t="s">
        <v>19</v>
      </c>
      <c r="D64" s="111"/>
      <c r="E64" s="70">
        <f>SUM(F64:N64)</f>
        <v>197326.6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24333.799999999996</v>
      </c>
      <c r="M64" s="73">
        <f t="shared" ref="M64" si="53">SUM(M65+M66+M67+M68+M69+M70+M73+M74)</f>
        <v>15329.1</v>
      </c>
      <c r="N64" s="73">
        <f t="shared" si="52"/>
        <v>18236</v>
      </c>
      <c r="O64" s="111"/>
      <c r="P64" s="118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149</v>
      </c>
      <c r="E65" s="16">
        <f>SUM(F65:N65)</f>
        <v>873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0</v>
      </c>
      <c r="N65" s="28">
        <v>184</v>
      </c>
      <c r="O65" s="20" t="s">
        <v>77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150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77</v>
      </c>
      <c r="P66" s="20" t="s">
        <v>29</v>
      </c>
      <c r="Q66" s="13"/>
    </row>
    <row r="67" spans="1:22" ht="72" x14ac:dyDescent="0.2">
      <c r="A67" s="59" t="s">
        <v>11</v>
      </c>
      <c r="B67" s="33" t="s">
        <v>84</v>
      </c>
      <c r="C67" s="14" t="s">
        <v>19</v>
      </c>
      <c r="D67" s="60" t="s">
        <v>151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77</v>
      </c>
      <c r="P67" s="20" t="s">
        <v>29</v>
      </c>
      <c r="Q67" s="13"/>
    </row>
    <row r="68" spans="1:22" ht="72" x14ac:dyDescent="0.2">
      <c r="A68" s="59" t="s">
        <v>167</v>
      </c>
      <c r="B68" s="33" t="s">
        <v>85</v>
      </c>
      <c r="C68" s="14" t="s">
        <v>19</v>
      </c>
      <c r="D68" s="60">
        <v>2021</v>
      </c>
      <c r="E68" s="16">
        <f t="shared" si="54"/>
        <v>770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0</v>
      </c>
      <c r="N68" s="18">
        <v>0</v>
      </c>
      <c r="O68" s="20" t="s">
        <v>77</v>
      </c>
      <c r="P68" s="20" t="s">
        <v>29</v>
      </c>
      <c r="Q68" s="13"/>
    </row>
    <row r="69" spans="1:22" ht="72" x14ac:dyDescent="0.2">
      <c r="A69" s="14" t="s">
        <v>168</v>
      </c>
      <c r="B69" s="20" t="s">
        <v>57</v>
      </c>
      <c r="C69" s="14" t="s">
        <v>18</v>
      </c>
      <c r="D69" s="15" t="s">
        <v>97</v>
      </c>
      <c r="E69" s="16">
        <f t="shared" si="54"/>
        <v>41810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1593.5+2702.1+350-62+121.2</f>
        <v>4704.8</v>
      </c>
      <c r="M69" s="18">
        <v>5228.6000000000004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07" t="s">
        <v>169</v>
      </c>
      <c r="B70" s="103" t="s">
        <v>45</v>
      </c>
      <c r="C70" s="14" t="s">
        <v>19</v>
      </c>
      <c r="D70" s="107" t="s">
        <v>97</v>
      </c>
      <c r="E70" s="16">
        <f t="shared" si="54"/>
        <v>78864.7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v>6009.9</v>
      </c>
      <c r="N70" s="30">
        <v>8000</v>
      </c>
      <c r="O70" s="103" t="s">
        <v>39</v>
      </c>
      <c r="P70" s="103" t="s">
        <v>68</v>
      </c>
      <c r="Q70" s="13"/>
    </row>
    <row r="71" spans="1:22" s="11" customFormat="1" ht="24" x14ac:dyDescent="0.2">
      <c r="A71" s="125"/>
      <c r="B71" s="119"/>
      <c r="C71" s="14" t="s">
        <v>93</v>
      </c>
      <c r="D71" s="125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119"/>
      <c r="P71" s="119"/>
      <c r="Q71" s="93">
        <f>L73+L65+L69</f>
        <v>8370.4000000000015</v>
      </c>
    </row>
    <row r="72" spans="1:22" s="11" customFormat="1" ht="48" x14ac:dyDescent="0.2">
      <c r="A72" s="108"/>
      <c r="B72" s="104"/>
      <c r="C72" s="14" t="s">
        <v>65</v>
      </c>
      <c r="D72" s="108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04"/>
      <c r="P72" s="104"/>
      <c r="Q72" s="13"/>
    </row>
    <row r="73" spans="1:22" s="11" customFormat="1" ht="72" x14ac:dyDescent="0.2">
      <c r="A73" s="14" t="s">
        <v>170</v>
      </c>
      <c r="B73" s="24" t="s">
        <v>46</v>
      </c>
      <c r="C73" s="14" t="s">
        <v>18</v>
      </c>
      <c r="D73" s="15" t="s">
        <v>97</v>
      </c>
      <c r="E73" s="16">
        <f t="shared" si="54"/>
        <v>31794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3933.3-146.5-121.2</f>
        <v>3665.6000000000004</v>
      </c>
      <c r="M73" s="19">
        <v>4090.6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171</v>
      </c>
      <c r="B74" s="33" t="s">
        <v>61</v>
      </c>
      <c r="C74" s="14" t="s">
        <v>18</v>
      </c>
      <c r="D74" s="15" t="s">
        <v>106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36"/>
      <c r="S74" s="136"/>
      <c r="T74" s="136"/>
      <c r="U74" s="136"/>
      <c r="V74" s="136"/>
    </row>
    <row r="75" spans="1:22" s="11" customFormat="1" ht="24" x14ac:dyDescent="0.2">
      <c r="A75" s="153" t="s">
        <v>108</v>
      </c>
      <c r="B75" s="117" t="s">
        <v>129</v>
      </c>
      <c r="C75" s="69" t="s">
        <v>105</v>
      </c>
      <c r="D75" s="109" t="s">
        <v>97</v>
      </c>
      <c r="E75" s="70">
        <f>E76</f>
        <v>448963.6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76619.8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54"/>
      <c r="B76" s="118"/>
      <c r="C76" s="69" t="s">
        <v>19</v>
      </c>
      <c r="D76" s="111"/>
      <c r="E76" s="70">
        <f>SUM(F76:N76)</f>
        <v>448963.6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76619.8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135</v>
      </c>
      <c r="B77" s="24" t="s">
        <v>58</v>
      </c>
      <c r="C77" s="14" t="s">
        <v>18</v>
      </c>
      <c r="D77" s="31" t="s">
        <v>97</v>
      </c>
      <c r="E77" s="36">
        <f>SUM(F77:N77)</f>
        <v>437540.8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v>74619.8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97</v>
      </c>
      <c r="E78" s="36">
        <f t="shared" ref="E78:E79" si="58">SUM(F78:N78)</f>
        <v>11369.8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v>2000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109" t="s">
        <v>110</v>
      </c>
      <c r="B80" s="117" t="s">
        <v>123</v>
      </c>
      <c r="C80" s="69" t="s">
        <v>105</v>
      </c>
      <c r="D80" s="109" t="s">
        <v>97</v>
      </c>
      <c r="E80" s="75">
        <f>SUM(F80:N80)</f>
        <v>116521.5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14478.999999999998</v>
      </c>
      <c r="M80" s="72">
        <f t="shared" si="59"/>
        <v>13890.6</v>
      </c>
      <c r="N80" s="72">
        <f t="shared" si="59"/>
        <v>14430.5</v>
      </c>
      <c r="O80" s="109"/>
      <c r="P80" s="117"/>
      <c r="Q80" s="13"/>
    </row>
    <row r="81" spans="1:17" ht="24" x14ac:dyDescent="0.2">
      <c r="A81" s="111"/>
      <c r="B81" s="118"/>
      <c r="C81" s="69" t="s">
        <v>18</v>
      </c>
      <c r="D81" s="111"/>
      <c r="E81" s="75">
        <f>SUM(F81:N81)</f>
        <v>116521.5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14478.999999999998</v>
      </c>
      <c r="M81" s="76">
        <f t="shared" ref="M81" si="61">SUM(M82:M86)</f>
        <v>13890.6</v>
      </c>
      <c r="N81" s="76">
        <f t="shared" si="60"/>
        <v>14430.5</v>
      </c>
      <c r="O81" s="111"/>
      <c r="P81" s="118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97</v>
      </c>
      <c r="E82" s="36">
        <f>SUM(F82:N82)</f>
        <v>97290.4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12198.5+1700-133.2-1010-257.2-8-64.1+112.2</f>
        <v>12538.199999999999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112</v>
      </c>
      <c r="B84" s="24" t="s">
        <v>36</v>
      </c>
      <c r="C84" s="14" t="s">
        <v>18</v>
      </c>
      <c r="D84" s="31" t="s">
        <v>97</v>
      </c>
      <c r="E84" s="36">
        <f t="shared" si="62"/>
        <v>12276.500000000002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v>1069.0999999999999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113</v>
      </c>
      <c r="B85" s="33" t="s">
        <v>70</v>
      </c>
      <c r="C85" s="14" t="s">
        <v>18</v>
      </c>
      <c r="D85" s="31" t="s">
        <v>107</v>
      </c>
      <c r="E85" s="36">
        <f t="shared" si="62"/>
        <v>697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129.9+38.2-112.1</f>
        <v>56.000000000000028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172</v>
      </c>
      <c r="B86" s="24" t="s">
        <v>81</v>
      </c>
      <c r="C86" s="14" t="s">
        <v>18</v>
      </c>
      <c r="D86" s="14" t="s">
        <v>152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49" t="s">
        <v>131</v>
      </c>
      <c r="B87" s="151" t="s">
        <v>109</v>
      </c>
      <c r="C87" s="69" t="s">
        <v>105</v>
      </c>
      <c r="D87" s="109" t="s">
        <v>97</v>
      </c>
      <c r="E87" s="75">
        <f>SUM(F87:N87)</f>
        <v>185165.9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28043.399999999998</v>
      </c>
      <c r="M87" s="72">
        <f t="shared" ref="M87:N87" si="69">SUM(M88)</f>
        <v>30459.9</v>
      </c>
      <c r="N87" s="72">
        <f t="shared" si="69"/>
        <v>31438</v>
      </c>
      <c r="O87" s="149"/>
      <c r="P87" s="151"/>
      <c r="Q87" s="13"/>
    </row>
    <row r="88" spans="1:17" ht="24" x14ac:dyDescent="0.2">
      <c r="A88" s="150"/>
      <c r="B88" s="152"/>
      <c r="C88" s="69" t="s">
        <v>18</v>
      </c>
      <c r="D88" s="111"/>
      <c r="E88" s="75">
        <f>SUM(F88:N88)</f>
        <v>185165.9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28043.399999999998</v>
      </c>
      <c r="M88" s="76">
        <f t="shared" ref="M88" si="71">SUM(M89:M92)</f>
        <v>30459.9</v>
      </c>
      <c r="N88" s="76">
        <f t="shared" si="70"/>
        <v>31438</v>
      </c>
      <c r="O88" s="150"/>
      <c r="P88" s="152"/>
      <c r="Q88" s="13"/>
    </row>
    <row r="89" spans="1:17" ht="60" x14ac:dyDescent="0.2">
      <c r="A89" s="14" t="s">
        <v>73</v>
      </c>
      <c r="B89" s="24" t="s">
        <v>48</v>
      </c>
      <c r="C89" s="39" t="s">
        <v>18</v>
      </c>
      <c r="D89" s="31" t="s">
        <v>97</v>
      </c>
      <c r="E89" s="36">
        <f>SUM(F89:N89)</f>
        <v>182769.8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5131.6+14668.4+2800+2400+2600-442.8-564.3-149-169.9+1300+66.2-54.7+11.1</f>
        <v>27596.6</v>
      </c>
      <c r="M89" s="37">
        <v>30000</v>
      </c>
      <c r="N89" s="37">
        <f>28600+2400</f>
        <v>31000</v>
      </c>
      <c r="O89" s="29" t="s">
        <v>77</v>
      </c>
      <c r="P89" s="24" t="s">
        <v>23</v>
      </c>
      <c r="Q89" s="13"/>
    </row>
    <row r="90" spans="1:17" ht="48" x14ac:dyDescent="0.2">
      <c r="A90" s="14" t="s">
        <v>76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132</v>
      </c>
      <c r="B91" s="24" t="s">
        <v>24</v>
      </c>
      <c r="C91" s="14" t="s">
        <v>18</v>
      </c>
      <c r="D91" s="31" t="s">
        <v>119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156</v>
      </c>
      <c r="P91" s="24" t="s">
        <v>25</v>
      </c>
      <c r="Q91" s="13"/>
    </row>
    <row r="92" spans="1:17" s="12" customFormat="1" ht="129" customHeight="1" x14ac:dyDescent="0.2">
      <c r="A92" s="23" t="s">
        <v>133</v>
      </c>
      <c r="B92" s="24" t="s">
        <v>67</v>
      </c>
      <c r="C92" s="14" t="s">
        <v>18</v>
      </c>
      <c r="D92" s="31" t="s">
        <v>153</v>
      </c>
      <c r="E92" s="36">
        <f t="shared" si="72"/>
        <v>339.59999999999997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f>49.4-11.1</f>
        <v>38.299999999999997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109" t="s">
        <v>117</v>
      </c>
      <c r="B93" s="117" t="s">
        <v>111</v>
      </c>
      <c r="C93" s="69" t="s">
        <v>105</v>
      </c>
      <c r="D93" s="109" t="s">
        <v>97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109"/>
      <c r="P93" s="117"/>
      <c r="Q93" s="40"/>
    </row>
    <row r="94" spans="1:17" s="12" customFormat="1" ht="41.25" customHeight="1" x14ac:dyDescent="0.2">
      <c r="A94" s="111"/>
      <c r="B94" s="118"/>
      <c r="C94" s="69" t="s">
        <v>18</v>
      </c>
      <c r="D94" s="111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111"/>
      <c r="P94" s="118"/>
      <c r="Q94" s="40"/>
    </row>
    <row r="95" spans="1:17" ht="48" x14ac:dyDescent="0.2">
      <c r="A95" s="14" t="s">
        <v>118</v>
      </c>
      <c r="B95" s="24" t="s">
        <v>26</v>
      </c>
      <c r="C95" s="14" t="s">
        <v>18</v>
      </c>
      <c r="D95" s="31" t="s">
        <v>120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134</v>
      </c>
      <c r="B96" s="24" t="s">
        <v>27</v>
      </c>
      <c r="C96" s="14" t="s">
        <v>18</v>
      </c>
      <c r="D96" s="31" t="s">
        <v>120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173</v>
      </c>
      <c r="B97" s="41" t="s">
        <v>31</v>
      </c>
      <c r="C97" s="14" t="s">
        <v>18</v>
      </c>
      <c r="D97" s="31" t="s">
        <v>120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174</v>
      </c>
      <c r="B98" s="43" t="s">
        <v>82</v>
      </c>
      <c r="C98" s="14" t="s">
        <v>18</v>
      </c>
      <c r="D98" s="15" t="s">
        <v>121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20" t="s">
        <v>157</v>
      </c>
      <c r="B99" s="112" t="s">
        <v>114</v>
      </c>
      <c r="C99" s="69" t="s">
        <v>105</v>
      </c>
      <c r="D99" s="109" t="s">
        <v>97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109"/>
      <c r="P99" s="117"/>
      <c r="Q99" s="40"/>
    </row>
    <row r="100" spans="1:17" s="12" customFormat="1" ht="24" x14ac:dyDescent="0.2">
      <c r="A100" s="121"/>
      <c r="B100" s="112"/>
      <c r="C100" s="69" t="s">
        <v>18</v>
      </c>
      <c r="D100" s="111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111"/>
      <c r="P100" s="118"/>
      <c r="Q100" s="40"/>
    </row>
    <row r="101" spans="1:17" ht="102" customHeight="1" x14ac:dyDescent="0.2">
      <c r="A101" s="14" t="s">
        <v>158</v>
      </c>
      <c r="B101" s="20" t="s">
        <v>60</v>
      </c>
      <c r="C101" s="14" t="s">
        <v>19</v>
      </c>
      <c r="D101" s="31" t="s">
        <v>122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115</v>
      </c>
      <c r="Q101" s="13"/>
    </row>
    <row r="102" spans="1:17" ht="103.5" customHeight="1" x14ac:dyDescent="0.2">
      <c r="A102" s="14" t="s">
        <v>175</v>
      </c>
      <c r="B102" s="20" t="s">
        <v>41</v>
      </c>
      <c r="C102" s="14" t="s">
        <v>19</v>
      </c>
      <c r="D102" s="31" t="s">
        <v>122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115</v>
      </c>
      <c r="Q102" s="13"/>
    </row>
    <row r="103" spans="1:17" ht="30" customHeight="1" x14ac:dyDescent="0.2">
      <c r="A103" s="109" t="s">
        <v>176</v>
      </c>
      <c r="B103" s="117" t="s">
        <v>159</v>
      </c>
      <c r="C103" s="69" t="s">
        <v>105</v>
      </c>
      <c r="D103" s="109" t="s">
        <v>160</v>
      </c>
      <c r="E103" s="70">
        <f t="shared" si="83"/>
        <v>182623.7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62701.8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111"/>
      <c r="B104" s="118"/>
      <c r="C104" s="69" t="s">
        <v>18</v>
      </c>
      <c r="D104" s="111"/>
      <c r="E104" s="70">
        <f t="shared" si="83"/>
        <v>182623.7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62701.8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177</v>
      </c>
      <c r="B105" s="89" t="s">
        <v>162</v>
      </c>
      <c r="C105" s="14" t="s">
        <v>19</v>
      </c>
      <c r="D105" s="90" t="s">
        <v>160</v>
      </c>
      <c r="E105" s="16">
        <f>SUM(F105:N105)</f>
        <v>182623.7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v>62701.8</v>
      </c>
      <c r="N105" s="27">
        <v>63025.9</v>
      </c>
      <c r="O105" s="20" t="s">
        <v>39</v>
      </c>
      <c r="P105" s="54" t="s">
        <v>161</v>
      </c>
      <c r="Q105" s="13"/>
    </row>
    <row r="106" spans="1:17" ht="24" x14ac:dyDescent="0.2">
      <c r="A106" s="81"/>
      <c r="B106" s="82" t="s">
        <v>138</v>
      </c>
      <c r="C106" s="81"/>
      <c r="D106" s="83"/>
      <c r="E106" s="44">
        <f t="shared" si="83"/>
        <v>1662433.0000000002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247217.10000000003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1502215.6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233155.90000000002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116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1795036.9000000004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251714.40000000002</v>
      </c>
      <c r="N110" s="47">
        <f t="shared" si="102"/>
        <v>221153.80000000002</v>
      </c>
      <c r="O110" s="147"/>
      <c r="P110" s="147"/>
    </row>
    <row r="111" spans="1:17" x14ac:dyDescent="0.2">
      <c r="A111" s="48"/>
      <c r="B111" s="49" t="s">
        <v>19</v>
      </c>
      <c r="C111" s="48"/>
      <c r="D111" s="50"/>
      <c r="E111" s="51">
        <f>SUM(F111:N111)</f>
        <v>1512447.4000000001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233515.80000000002</v>
      </c>
      <c r="N111" s="51">
        <f t="shared" si="104"/>
        <v>219759.6</v>
      </c>
      <c r="O111" s="148"/>
      <c r="P111" s="148"/>
    </row>
    <row r="112" spans="1:17" x14ac:dyDescent="0.2">
      <c r="A112" s="48"/>
      <c r="B112" s="49" t="s">
        <v>92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48"/>
      <c r="P112" s="148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48"/>
      <c r="P113" s="148"/>
    </row>
    <row r="114" spans="1:16" ht="24" x14ac:dyDescent="0.2">
      <c r="A114" s="85"/>
      <c r="B114" s="86" t="s">
        <v>116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48"/>
      <c r="P114" s="148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5"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  <mergeCell ref="A75:A76"/>
    <mergeCell ref="B75:B76"/>
    <mergeCell ref="D75:D76"/>
    <mergeCell ref="D87:D88"/>
    <mergeCell ref="D93:D94"/>
    <mergeCell ref="D99:D100"/>
    <mergeCell ref="O56:O57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B56:B57"/>
    <mergeCell ref="O30:O32"/>
    <mergeCell ref="P93:P94"/>
    <mergeCell ref="O19:O22"/>
    <mergeCell ref="P19:P22"/>
    <mergeCell ref="D19:D22"/>
    <mergeCell ref="A19:A22"/>
    <mergeCell ref="B19:B22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M5:P8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A23:A26"/>
    <mergeCell ref="B23:B26"/>
    <mergeCell ref="P70:P72"/>
    <mergeCell ref="A70:A72"/>
    <mergeCell ref="B70:B72"/>
    <mergeCell ref="A45:A46"/>
    <mergeCell ref="B45:B46"/>
    <mergeCell ref="O45:O46"/>
    <mergeCell ref="D80:D81"/>
    <mergeCell ref="D38:D40"/>
    <mergeCell ref="O61:O64"/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D47:D49"/>
    <mergeCell ref="B54:B55"/>
    <mergeCell ref="B27:B29"/>
    <mergeCell ref="A27:A29"/>
    <mergeCell ref="D27:D29"/>
    <mergeCell ref="A56:A57"/>
    <mergeCell ref="D23:D26"/>
    <mergeCell ref="O27:O29"/>
    <mergeCell ref="B30:B32"/>
    <mergeCell ref="A30:A32"/>
    <mergeCell ref="D30:D32"/>
    <mergeCell ref="P30:P32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2024-01-31T09:47:48Z</cp:lastPrinted>
  <dcterms:created xsi:type="dcterms:W3CDTF">1996-10-08T23:32:33Z</dcterms:created>
  <dcterms:modified xsi:type="dcterms:W3CDTF">2024-02-12T12:02:26Z</dcterms:modified>
</cp:coreProperties>
</file>